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G:\Vespa\2022\AudaxFemminile\"/>
    </mc:Choice>
  </mc:AlternateContent>
  <xr:revisionPtr revIDLastSave="0" documentId="13_ncr:1_{9946F326-AA21-47BD-9E89-B05333404B29}" xr6:coauthVersionLast="47" xr6:coauthVersionMax="47" xr10:uidLastSave="{00000000-0000-0000-0000-000000000000}"/>
  <bookViews>
    <workbookView xWindow="2010" yWindow="345" windowWidth="25620" windowHeight="15240" tabRatio="226" xr2:uid="{00000000-000D-0000-FFFF-FFFF00000000}"/>
  </bookViews>
  <sheets>
    <sheet name="Foglio1" sheetId="1" r:id="rId1"/>
  </sheets>
  <definedNames>
    <definedName name="_xlnm.Print_Area" localSheetId="0">Foglio1!$A$1:$O$42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" l="1"/>
  <c r="R21" i="1" s="1"/>
  <c r="Q20" i="1"/>
  <c r="R20" i="1" s="1"/>
  <c r="Q19" i="1"/>
  <c r="R19" i="1" s="1"/>
  <c r="Q18" i="1"/>
  <c r="R18" i="1" s="1"/>
  <c r="Q17" i="1"/>
  <c r="R17" i="1" s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Q22" i="1" l="1"/>
  <c r="R22" i="1"/>
</calcChain>
</file>

<file path=xl/sharedStrings.xml><?xml version="1.0" encoding="utf-8"?>
<sst xmlns="http://schemas.openxmlformats.org/spreadsheetml/2006/main" count="73" uniqueCount="54">
  <si>
    <t>COGNOME</t>
  </si>
  <si>
    <t xml:space="preserve">NOME  </t>
  </si>
  <si>
    <t xml:space="preserve"> </t>
  </si>
  <si>
    <t>MODULO ISCRIZIONE PER CLUB</t>
  </si>
  <si>
    <t>E-MAIL</t>
  </si>
  <si>
    <t>INDIRIZZO</t>
  </si>
  <si>
    <t>CAP</t>
  </si>
  <si>
    <t>CITTA'</t>
  </si>
  <si>
    <t>CELLULARE</t>
  </si>
  <si>
    <t>NATO A</t>
  </si>
  <si>
    <t>MODELLO VESPA</t>
  </si>
  <si>
    <t>NOTE VARIE</t>
  </si>
  <si>
    <t>TEL. 328.5663888</t>
  </si>
  <si>
    <t>Totale</t>
  </si>
  <si>
    <t>Num.</t>
  </si>
  <si>
    <t>Totale Generale</t>
  </si>
  <si>
    <t>DATA NASCITA                    GG-MM-AAAA</t>
  </si>
  <si>
    <t>NAZIONE</t>
  </si>
  <si>
    <t>C / S / A</t>
  </si>
  <si>
    <r>
      <rPr>
        <b/>
        <sz val="12"/>
        <color indexed="10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oncorrente / </t>
    </r>
    <r>
      <rPr>
        <b/>
        <sz val="12"/>
        <color indexed="10"/>
        <rFont val="Calibri"/>
        <family val="2"/>
      </rPr>
      <t>S</t>
    </r>
    <r>
      <rPr>
        <b/>
        <sz val="10"/>
        <color indexed="8"/>
        <rFont val="Calibri"/>
        <family val="2"/>
      </rPr>
      <t xml:space="preserve">ervizio / </t>
    </r>
    <r>
      <rPr>
        <b/>
        <sz val="12"/>
        <color indexed="10"/>
        <rFont val="Calibri"/>
        <family val="2"/>
      </rPr>
      <t>A</t>
    </r>
    <r>
      <rPr>
        <b/>
        <sz val="10"/>
        <color indexed="8"/>
        <rFont val="Calibri"/>
        <family val="2"/>
      </rPr>
      <t>ccompagnatore</t>
    </r>
  </si>
  <si>
    <t>Conduttrice</t>
  </si>
  <si>
    <t>Accompagnatore</t>
  </si>
  <si>
    <t>CODICE FISCALE</t>
  </si>
  <si>
    <t>INFO E ISTRUZIONI</t>
  </si>
  <si>
    <t>Servizio Audax (1 OGNI 3 Cond.)</t>
  </si>
  <si>
    <t>VESPA CLUB / NAZIONE</t>
  </si>
  <si>
    <t>NOME SQUADRA "VESPA CLUB"</t>
  </si>
  <si>
    <t>WWW.AUDAXINTERNAZIONALE.ORG</t>
  </si>
  <si>
    <t xml:space="preserve">XS -S - M - L - XL - XXL - XXXL </t>
  </si>
  <si>
    <t>XS -S - M - L - XL - XXL - XXXL</t>
  </si>
  <si>
    <t>TEL. 328.5663889</t>
  </si>
  <si>
    <t>COMPILARE SOLO I CAMPI EVIDENZIATI  - COMPILARE SOLO I CAMPI EVIDENZIATI  - COMPILARE SOLO I CAMPI EVIDENZIATI  - COMPILARE SOLO I CAMPI EVIDENZIATI  - COMPILARE SOLO I CAMPI EVIDENZIATI  - COMPILARE SOLO I CAMPI EVIDENZIATI  - COMPILARE SOLO I CAMPI EVIDENZIATI</t>
  </si>
  <si>
    <t>DISPOSIZIONE IN CAMERA</t>
  </si>
  <si>
    <t xml:space="preserve"> COGNOME - NOME REFERENTE V.C.</t>
  </si>
  <si>
    <t>VESPA CLUB MILANO</t>
  </si>
  <si>
    <r>
      <rPr>
        <b/>
        <sz val="9"/>
        <rFont val="Calibri"/>
        <family val="2"/>
      </rPr>
      <t xml:space="preserve">INSERIRE </t>
    </r>
    <r>
      <rPr>
        <b/>
        <sz val="14"/>
        <color indexed="10"/>
        <rFont val="Calibri"/>
        <family val="2"/>
      </rPr>
      <t>X</t>
    </r>
    <r>
      <rPr>
        <b/>
        <sz val="9"/>
        <color indexed="8"/>
        <rFont val="Calibri"/>
        <family val="2"/>
      </rPr>
      <t xml:space="preserve"> PER RICHIEDERLA GRATUITAMENTE SE NON IN POSSESSO</t>
    </r>
  </si>
  <si>
    <t>TG  POLO</t>
  </si>
  <si>
    <t>TG TUTA MECCANICO</t>
  </si>
  <si>
    <t>N. TESSERA VESPA CLUB / NAZIONALE</t>
  </si>
  <si>
    <t>VOSTRE COMUNICAZIONI O RICHIESTE PARTICOLARI</t>
  </si>
  <si>
    <t>Hotel Leonardo da Vinci - Erba</t>
  </si>
  <si>
    <t xml:space="preserve">ANNO VESPA </t>
  </si>
  <si>
    <t>18 - 19 GIUGNO 2022</t>
  </si>
  <si>
    <r>
      <t>BB VESPA CLUB MILANO CAUSALE  "</t>
    </r>
    <r>
      <rPr>
        <b/>
        <sz val="14"/>
        <color indexed="10"/>
        <rFont val="Calibri"/>
        <family val="2"/>
      </rPr>
      <t>AUDAX 2022</t>
    </r>
    <r>
      <rPr>
        <b/>
        <sz val="14"/>
        <color indexed="8"/>
        <rFont val="Calibri"/>
        <family val="2"/>
      </rPr>
      <t>"</t>
    </r>
  </si>
  <si>
    <r>
      <rPr>
        <b/>
        <sz val="18"/>
        <color indexed="8"/>
        <rFont val="Calibri"/>
        <family val="2"/>
      </rPr>
      <t xml:space="preserve">INVIARE A  </t>
    </r>
    <r>
      <rPr>
        <b/>
        <sz val="18"/>
        <color indexed="10"/>
        <rFont val="Calibri"/>
        <family val="2"/>
      </rPr>
      <t xml:space="preserve">AUDAXINTERNAZIONALE@VESPACLUBMILANO.IT  </t>
    </r>
    <r>
      <rPr>
        <b/>
        <sz val="18"/>
        <color indexed="8"/>
        <rFont val="Calibri"/>
        <family val="2"/>
      </rPr>
      <t>INSIEME AL BONIFICO CON CAUSALE "</t>
    </r>
    <r>
      <rPr>
        <b/>
        <sz val="18"/>
        <color indexed="10"/>
        <rFont val="Calibri"/>
        <family val="2"/>
      </rPr>
      <t>AUDAX 2022</t>
    </r>
    <r>
      <rPr>
        <b/>
        <sz val="18"/>
        <color indexed="8"/>
        <rFont val="Calibri"/>
        <family val="2"/>
      </rPr>
      <t xml:space="preserve">" A </t>
    </r>
    <r>
      <rPr>
        <b/>
        <sz val="18"/>
        <color indexed="10"/>
        <rFont val="Calibri"/>
        <family val="2"/>
      </rPr>
      <t xml:space="preserve">VESPA CLUB MILANO </t>
    </r>
    <r>
      <rPr>
        <b/>
        <sz val="18"/>
        <color indexed="8"/>
        <rFont val="Calibri"/>
        <family val="2"/>
      </rPr>
      <t xml:space="preserve">-  IBAN:   </t>
    </r>
    <r>
      <rPr>
        <b/>
        <sz val="18"/>
        <color indexed="10"/>
        <rFont val="Calibri"/>
        <family val="2"/>
      </rPr>
      <t>IT16M0310401620000000874774</t>
    </r>
    <r>
      <rPr>
        <b/>
        <sz val="18"/>
        <color indexed="8"/>
        <rFont val="Calibri"/>
        <family val="2"/>
      </rPr>
      <t xml:space="preserve"> - BIC:   </t>
    </r>
    <r>
      <rPr>
        <b/>
        <sz val="18"/>
        <color indexed="10"/>
        <rFont val="Calibri"/>
        <family val="2"/>
      </rPr>
      <t xml:space="preserve">DEUTITM1472  </t>
    </r>
    <r>
      <rPr>
        <b/>
        <sz val="18"/>
        <rFont val="Calibri"/>
        <family val="2"/>
      </rPr>
      <t>-</t>
    </r>
    <r>
      <rPr>
        <b/>
        <sz val="18"/>
        <color indexed="10"/>
        <rFont val="Calibri"/>
        <family val="2"/>
      </rPr>
      <t xml:space="preserve"> </t>
    </r>
    <r>
      <rPr>
        <b/>
        <sz val="18"/>
        <color indexed="8"/>
        <rFont val="Calibri"/>
        <family val="2"/>
      </rPr>
      <t>RICEVERETE VIA E-MAIL CONFERMA DELL'ISCRIZIONE</t>
    </r>
  </si>
  <si>
    <r>
      <t>N. TESSERA               Moto</t>
    </r>
    <r>
      <rPr>
        <b/>
        <sz val="14"/>
        <rFont val="Calibri"/>
        <family val="2"/>
      </rPr>
      <t xml:space="preserve">ASI </t>
    </r>
  </si>
  <si>
    <r>
      <t xml:space="preserve">Con l’atto di iscrizione alla manifestazione denominata "VII AUDAX INTERNAZIONALE VESPISTICO FEMMINILE A SQUADRE", organizzata dal Vespa Club Milano in data 18 - 19 giugno 2022, la/il Partecipante dichiara di aver preso conoscenza e di accettare il Regolamento Particolare della stessa impegnandosi a rispettarne scrupolosamente tutte le prescrizioni come, per esempio, la media imposta nelle varie tappe. La/o stessa/o dichiara altresì di sollevare, come solleva, il Club Organizzatore V.C. Milano, il V.W.C., il V.C.I., MotoASI e tutti senza eccezione i Commissari ed il personale addetto da ogni e qualsiasi responsabilità e danni e/o inconvenienti che a Lei/Lui derivassero o derivassero a terzi o a cose di terzi, per effetto della sua partecipazione alla Manifestazione, rinunciando a priori a qualsiasi rivalsa ed ogni ricorso ad Autorità non considerate dalle vigenti norme della MotoASI. Inoltre dichiara che la </t>
    </r>
    <r>
      <rPr>
        <b/>
        <sz val="11"/>
        <rFont val="Calibri"/>
        <family val="2"/>
        <scheme val="minor"/>
      </rPr>
      <t>Vespa iscritta ed utilizzata è in regola con le vigenti prescrizioni previste dal Codice della Strada e di essere nelle condizioni personali psico-fisiche idonee alla partecipazione</t>
    </r>
    <r>
      <rPr>
        <sz val="11"/>
        <rFont val="Calibri"/>
        <family val="2"/>
        <scheme val="minor"/>
      </rPr>
      <t>. Le riprese e le immagini scattate durante la manifestazione sono effettuate e acconsentite in forma del tutto gratuita. Potranno essere pubblicate su: mostre, concorsi, pubblicità, internet, in un contesto che non pregiudichi la dignità personale ed il decoro, rispettando i sensi di legge del D.LGS. 196/2003 e del Regolamento UE 2016/679 in materia di privacy. Le informazioni fornite dal partecipante sono protette dall’art. 13 D.LGS. 196/2003 e dal Regolamento UE 2016/679, recante disposizioni a tutela delle persone e di altri soggetti rispetto al trattamento dei dati personali, saranno conservate in modo idoneo a garantirne la sicurezza e riservatezza ed utilizzate solo per gestire questa manifestazione.</t>
    </r>
  </si>
  <si>
    <r>
      <rPr>
        <b/>
        <sz val="16"/>
        <color indexed="8"/>
        <rFont val="Calibri"/>
        <family val="2"/>
      </rPr>
      <t xml:space="preserve">IBAN:    </t>
    </r>
    <r>
      <rPr>
        <b/>
        <sz val="16"/>
        <color indexed="10"/>
        <rFont val="Calibri"/>
        <family val="2"/>
      </rPr>
      <t xml:space="preserve">IT16M0310401620000000874774 </t>
    </r>
    <r>
      <rPr>
        <b/>
        <sz val="16"/>
        <color indexed="8"/>
        <rFont val="Calibri"/>
        <family val="2"/>
      </rPr>
      <t xml:space="preserve">      </t>
    </r>
  </si>
  <si>
    <r>
      <rPr>
        <b/>
        <sz val="16"/>
        <color indexed="8"/>
        <rFont val="Calibri"/>
        <family val="2"/>
      </rPr>
      <t xml:space="preserve"> BIC:    </t>
    </r>
    <r>
      <rPr>
        <b/>
        <sz val="16"/>
        <color indexed="10"/>
        <rFont val="Calibri"/>
        <family val="2"/>
      </rPr>
      <t>DEUTITM1472</t>
    </r>
  </si>
  <si>
    <r>
      <t xml:space="preserve">Costo manifestazione: </t>
    </r>
    <r>
      <rPr>
        <b/>
        <sz val="16"/>
        <color indexed="10"/>
        <rFont val="Calibri"/>
        <family val="2"/>
      </rPr>
      <t>Concorrente</t>
    </r>
    <r>
      <rPr>
        <b/>
        <sz val="16"/>
        <color indexed="8"/>
        <rFont val="Calibri"/>
        <family val="2"/>
      </rPr>
      <t xml:space="preserve"> € 220,00; </t>
    </r>
    <r>
      <rPr>
        <b/>
        <sz val="16"/>
        <color indexed="10"/>
        <rFont val="Calibri"/>
        <family val="2"/>
      </rPr>
      <t>Servizio Audax Femminile</t>
    </r>
    <r>
      <rPr>
        <b/>
        <sz val="16"/>
        <color indexed="8"/>
        <rFont val="Calibri"/>
        <family val="2"/>
      </rPr>
      <t xml:space="preserve"> € 200,00; </t>
    </r>
    <r>
      <rPr>
        <b/>
        <sz val="16"/>
        <color indexed="10"/>
        <rFont val="Calibri"/>
        <family val="2"/>
      </rPr>
      <t>Accompagnatore</t>
    </r>
    <r>
      <rPr>
        <b/>
        <sz val="16"/>
        <color indexed="8"/>
        <rFont val="Calibri"/>
        <family val="2"/>
      </rPr>
      <t xml:space="preserve"> € 180,00; Vedi </t>
    </r>
    <r>
      <rPr>
        <b/>
        <sz val="16"/>
        <color indexed="10"/>
        <rFont val="Calibri"/>
        <family val="2"/>
      </rPr>
      <t>dettaglio</t>
    </r>
    <r>
      <rPr>
        <b/>
        <sz val="16"/>
        <color indexed="8"/>
        <rFont val="Calibri"/>
        <family val="2"/>
      </rPr>
      <t xml:space="preserve"> su </t>
    </r>
    <r>
      <rPr>
        <b/>
        <sz val="16"/>
        <color indexed="10"/>
        <rFont val="Calibri"/>
        <family val="2"/>
      </rPr>
      <t>www.AudaxInternazionale.org</t>
    </r>
    <r>
      <rPr>
        <b/>
        <sz val="16"/>
        <rFont val="Calibri"/>
        <family val="2"/>
      </rPr>
      <t xml:space="preserve"> </t>
    </r>
  </si>
  <si>
    <r>
      <t xml:space="preserve">Le iscrizioni si </t>
    </r>
    <r>
      <rPr>
        <b/>
        <sz val="11"/>
        <rFont val="Calibri"/>
        <family val="2"/>
      </rPr>
      <t>riterranno chiuse</t>
    </r>
    <r>
      <rPr>
        <sz val="11"/>
        <rFont val="Calibri"/>
        <family val="2"/>
      </rPr>
      <t xml:space="preserve"> al raggiungimento del numero massimo di </t>
    </r>
    <r>
      <rPr>
        <b/>
        <sz val="11"/>
        <rFont val="Calibri"/>
        <family val="2"/>
      </rPr>
      <t xml:space="preserve">99 partecipanti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escluso Servizio Audax e Accompagnatori</t>
    </r>
    <r>
      <rPr>
        <sz val="11"/>
        <rFont val="Calibri"/>
        <family val="2"/>
      </rPr>
      <t xml:space="preserve">).
</t>
    </r>
    <r>
      <rPr>
        <b/>
        <sz val="11"/>
        <rFont val="Calibri"/>
        <family val="2"/>
      </rPr>
      <t>Termine ultimo iscrizione: 08 maggio 2022</t>
    </r>
    <r>
      <rPr>
        <sz val="11"/>
        <rFont val="Calibri"/>
        <family val="2"/>
      </rPr>
      <t xml:space="preserve">. Le relative quote sono fissate in: </t>
    </r>
    <r>
      <rPr>
        <b/>
        <sz val="11"/>
        <rFont val="Calibri"/>
        <family val="2"/>
      </rPr>
      <t>€ 220,00 per partecipante</t>
    </r>
    <r>
      <rPr>
        <sz val="11"/>
        <rFont val="Calibri"/>
        <family val="2"/>
      </rPr>
      <t xml:space="preserve">; </t>
    </r>
    <r>
      <rPr>
        <b/>
        <sz val="11"/>
        <rFont val="Calibri"/>
        <family val="2"/>
      </rPr>
      <t>€ 200,00 per accompagnatore squadra "Servizio Audax Femminile"</t>
    </r>
    <r>
      <rPr>
        <sz val="11"/>
        <rFont val="Calibri"/>
        <family val="2"/>
      </rPr>
      <t xml:space="preserve">; </t>
    </r>
    <r>
      <rPr>
        <b/>
        <sz val="11"/>
        <rFont val="Calibri"/>
        <family val="2"/>
      </rPr>
      <t>€ 180,00 per accompagnatore extra squadra</t>
    </r>
    <r>
      <rPr>
        <sz val="11"/>
        <rFont val="Calibri"/>
        <family val="2"/>
      </rPr>
      <t xml:space="preserve">.
L'iscrizione dà diritto a: pernotto e prima colazione presso Hotel  leonardo da Vinci a Erba (LC), parcheggio Vespa notturno riservato, aperitivi, Cena di Gala con sfilata delle squadre partecipanti in abbigliamento a "tema" (vedi regolamento), 2 traversate in battello sul lago di Como, pranzo ufficiale, premiazioni, tessera assicurativa MotoASI nonché il "Carnet AUDAX" comprendente placca personalizzata, polo personalizzata, cartina percorso, diploma Audax, furgoni scopa, assistenza e particolare ricordo della manifestazione e altre sorprese. La squadra di Club, di Nazione o mista </t>
    </r>
    <r>
      <rPr>
        <b/>
        <sz val="11"/>
        <rFont val="Calibri"/>
        <family val="2"/>
      </rPr>
      <t>potrà essere accompagnata</t>
    </r>
    <r>
      <rPr>
        <sz val="11"/>
        <rFont val="Calibri"/>
        <family val="2"/>
      </rPr>
      <t xml:space="preserve"> per tutto il percorso </t>
    </r>
    <r>
      <rPr>
        <b/>
        <sz val="11"/>
        <rFont val="Calibri"/>
        <family val="2"/>
      </rPr>
      <t>da un Socio</t>
    </r>
    <r>
      <rPr>
        <sz val="11"/>
        <rFont val="Calibri"/>
        <family val="2"/>
      </rPr>
      <t xml:space="preserve"> dello stesso Vespa Club - o assegnato dal Vespa Club Milano - </t>
    </r>
    <r>
      <rPr>
        <b/>
        <sz val="11"/>
        <rFont val="Calibri"/>
        <family val="2"/>
      </rPr>
      <t>come "Servizio Audax Femminile".</t>
    </r>
    <r>
      <rPr>
        <sz val="11"/>
        <rFont val="Calibri"/>
        <family val="2"/>
      </rPr>
      <t xml:space="preserve"> Lo stesso usufruirà dei servizi come partecipante: nel "Carnet AUDAX" riceverà una </t>
    </r>
    <r>
      <rPr>
        <b/>
        <sz val="11"/>
        <rFont val="Calibri"/>
        <family val="2"/>
      </rPr>
      <t>tuta da meccanico</t>
    </r>
    <r>
      <rPr>
        <sz val="11"/>
        <rFont val="Calibri"/>
        <family val="2"/>
      </rPr>
      <t xml:space="preserve"> personalizzata "Servizio Audax Femminile" che </t>
    </r>
    <r>
      <rPr>
        <b/>
        <sz val="11"/>
        <rFont val="Calibri"/>
        <family val="2"/>
      </rPr>
      <t>dovrà obbligatoriamente indossare</t>
    </r>
    <r>
      <rPr>
        <sz val="11"/>
        <rFont val="Calibri"/>
        <family val="2"/>
      </rPr>
      <t xml:space="preserve"> per tutto il percorso. Le iscrizioni, redatte e sottoscritte mediante questo modulo </t>
    </r>
    <r>
      <rPr>
        <b/>
        <sz val="11"/>
        <rFont val="Calibri"/>
        <family val="2"/>
      </rPr>
      <t>da compilare in tutte le sue parti</t>
    </r>
    <r>
      <rPr>
        <sz val="11"/>
        <rFont val="Calibri"/>
        <family val="2"/>
      </rPr>
      <t xml:space="preserve">, saranno accettate al ricevimento dello stesso e della copia del Bonifico Bancario da inviare a: </t>
    </r>
    <r>
      <rPr>
        <b/>
        <sz val="11"/>
        <rFont val="Calibri"/>
        <family val="2"/>
      </rPr>
      <t>audaxinternazionale@vespaclubmilano.it</t>
    </r>
    <r>
      <rPr>
        <sz val="11"/>
        <rFont val="Calibri"/>
        <family val="2"/>
      </rPr>
      <t>.</t>
    </r>
  </si>
  <si>
    <t>Senza Pernotto (- € 50,00)</t>
  </si>
  <si>
    <t>Camera Singola (+ € 30,00)</t>
  </si>
  <si>
    <r>
      <rPr>
        <b/>
        <sz val="12"/>
        <color indexed="10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oppia / </t>
    </r>
    <r>
      <rPr>
        <b/>
        <sz val="12"/>
        <color indexed="10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ripla / </t>
    </r>
    <r>
      <rPr>
        <b/>
        <sz val="12"/>
        <color indexed="10"/>
        <rFont val="Calibri"/>
        <family val="2"/>
      </rPr>
      <t>S</t>
    </r>
    <r>
      <rPr>
        <b/>
        <sz val="11"/>
        <color indexed="8"/>
        <rFont val="Calibri"/>
        <family val="2"/>
      </rPr>
      <t>ingola</t>
    </r>
    <r>
      <rPr>
        <b/>
        <sz val="11"/>
        <color theme="1"/>
        <rFont val="Calibri"/>
        <family val="2"/>
      </rPr>
      <t xml:space="preserve"> / </t>
    </r>
    <r>
      <rPr>
        <b/>
        <sz val="11"/>
        <color rgb="FFFF0000"/>
        <rFont val="Calibri"/>
        <family val="2"/>
      </rPr>
      <t>N</t>
    </r>
    <r>
      <rPr>
        <b/>
        <sz val="11"/>
        <color theme="1"/>
        <rFont val="Calibri"/>
        <family val="2"/>
      </rPr>
      <t>on richiesta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</si>
</sst>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56"/>
      <name val="Verdana"/>
      <family val="2"/>
    </font>
    <font>
      <b/>
      <sz val="14"/>
      <color indexed="18"/>
      <name val="Verdana"/>
      <family val="2"/>
    </font>
    <font>
      <sz val="10"/>
      <color indexed="18"/>
      <name val="Verdana"/>
      <family val="2"/>
    </font>
    <font>
      <sz val="12"/>
      <color indexed="18"/>
      <name val="Verdana"/>
      <family val="2"/>
    </font>
    <font>
      <b/>
      <sz val="9"/>
      <color indexed="8"/>
      <name val="Calibri"/>
      <family val="2"/>
    </font>
    <font>
      <sz val="10"/>
      <color indexed="56"/>
      <name val="Verdana"/>
      <family val="2"/>
    </font>
    <font>
      <b/>
      <sz val="10"/>
      <color indexed="8"/>
      <name val="Calibri"/>
      <family val="2"/>
    </font>
    <font>
      <b/>
      <sz val="14"/>
      <color indexed="56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/>
      <sz val="7.7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6"/>
      <name val="Verdana"/>
      <family val="2"/>
    </font>
    <font>
      <b/>
      <sz val="16"/>
      <color indexed="18"/>
      <name val="Verdana"/>
      <family val="2"/>
    </font>
    <font>
      <b/>
      <sz val="20"/>
      <name val="Verdana"/>
      <family val="2"/>
    </font>
    <font>
      <sz val="12"/>
      <color indexed="12"/>
      <name val="Calibri"/>
      <family val="2"/>
    </font>
    <font>
      <u/>
      <sz val="12"/>
      <name val="Calibri"/>
      <family val="2"/>
    </font>
    <font>
      <b/>
      <sz val="9"/>
      <name val="Calibri"/>
      <family val="2"/>
    </font>
    <font>
      <b/>
      <u/>
      <sz val="12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rgb="FF103F54"/>
      <name val="Calibri"/>
      <family val="2"/>
      <scheme val="minor"/>
    </font>
    <font>
      <b/>
      <sz val="18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u/>
      <sz val="22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2" fillId="0" borderId="0" xfId="0" applyFont="1" applyProtection="1"/>
    <xf numFmtId="0" fontId="2" fillId="0" borderId="0" xfId="0" applyFont="1" applyAlignment="1" applyProtection="1"/>
    <xf numFmtId="0" fontId="7" fillId="0" borderId="0" xfId="0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Fill="1" applyProtection="1"/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Font="1" applyBorder="1" applyProtection="1"/>
    <xf numFmtId="0" fontId="36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top"/>
    </xf>
    <xf numFmtId="0" fontId="0" fillId="0" borderId="0" xfId="0" applyFont="1" applyAlignment="1" applyProtection="1"/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0" fillId="2" borderId="0" xfId="0" applyFont="1" applyFill="1" applyProtection="1"/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3" fillId="0" borderId="0" xfId="0" quotePrefix="1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0" fillId="0" borderId="0" xfId="0" applyBorder="1" applyAlignment="1" applyProtection="1">
      <alignment vertical="center" wrapText="1"/>
    </xf>
    <xf numFmtId="0" fontId="37" fillId="3" borderId="3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right" vertical="center"/>
    </xf>
    <xf numFmtId="0" fontId="14" fillId="3" borderId="4" xfId="0" applyFont="1" applyFill="1" applyBorder="1" applyAlignment="1" applyProtection="1">
      <alignment horizontal="center" vertical="center"/>
    </xf>
    <xf numFmtId="4" fontId="14" fillId="3" borderId="5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0" borderId="0" xfId="0" applyFont="1" applyProtection="1"/>
    <xf numFmtId="0" fontId="17" fillId="0" borderId="6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39" fillId="3" borderId="9" xfId="0" applyFont="1" applyFill="1" applyBorder="1" applyAlignment="1" applyProtection="1">
      <alignment horizontal="left" vertical="center"/>
    </xf>
    <xf numFmtId="0" fontId="38" fillId="0" borderId="0" xfId="0" applyFont="1"/>
    <xf numFmtId="4" fontId="14" fillId="4" borderId="0" xfId="0" applyNumberFormat="1" applyFont="1" applyFill="1" applyBorder="1" applyAlignment="1" applyProtection="1">
      <alignment vertical="center"/>
    </xf>
    <xf numFmtId="0" fontId="14" fillId="3" borderId="10" xfId="0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40" fillId="5" borderId="12" xfId="0" applyFont="1" applyFill="1" applyBorder="1" applyAlignment="1" applyProtection="1">
      <alignment horizontal="center" vertical="center"/>
    </xf>
    <xf numFmtId="0" fontId="0" fillId="4" borderId="0" xfId="0" applyFont="1" applyFill="1" applyProtection="1"/>
    <xf numFmtId="0" fontId="41" fillId="4" borderId="0" xfId="0" applyFont="1" applyFill="1" applyAlignment="1" applyProtection="1">
      <alignment horizontal="center" vertical="center"/>
    </xf>
    <xf numFmtId="0" fontId="0" fillId="4" borderId="0" xfId="0" applyFont="1" applyFill="1"/>
    <xf numFmtId="0" fontId="23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42" fillId="0" borderId="11" xfId="0" applyFont="1" applyBorder="1" applyAlignment="1" applyProtection="1">
      <alignment vertical="center" wrapText="1"/>
    </xf>
    <xf numFmtId="0" fontId="35" fillId="0" borderId="11" xfId="0" applyFont="1" applyBorder="1" applyAlignment="1" applyProtection="1">
      <alignment horizontal="center" vertical="center" wrapText="1"/>
    </xf>
    <xf numFmtId="0" fontId="28" fillId="0" borderId="0" xfId="0" applyFont="1" applyAlignment="1" applyProtection="1"/>
    <xf numFmtId="0" fontId="28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6" fillId="6" borderId="20" xfId="0" applyFont="1" applyFill="1" applyBorder="1" applyAlignment="1" applyProtection="1">
      <alignment horizontal="left" vertical="center" wrapText="1"/>
      <protection locked="0"/>
    </xf>
    <xf numFmtId="0" fontId="16" fillId="6" borderId="4" xfId="0" applyFont="1" applyFill="1" applyBorder="1" applyAlignment="1" applyProtection="1">
      <alignment horizontal="left" vertical="center" wrapText="1"/>
      <protection locked="0"/>
    </xf>
    <xf numFmtId="0" fontId="16" fillId="6" borderId="21" xfId="0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</xf>
    <xf numFmtId="0" fontId="43" fillId="0" borderId="11" xfId="0" applyFont="1" applyBorder="1" applyAlignment="1" applyProtection="1">
      <alignment horizontal="center" vertical="center" wrapText="1"/>
    </xf>
    <xf numFmtId="0" fontId="16" fillId="6" borderId="20" xfId="0" applyFont="1" applyFill="1" applyBorder="1" applyAlignment="1" applyProtection="1">
      <alignment horizontal="center" vertical="center" wrapText="1"/>
      <protection locked="0"/>
    </xf>
    <xf numFmtId="0" fontId="34" fillId="6" borderId="20" xfId="1" applyFont="1" applyFill="1" applyBorder="1" applyAlignment="1" applyProtection="1">
      <alignment horizontal="center" vertical="center" wrapText="1"/>
      <protection locked="0"/>
    </xf>
    <xf numFmtId="0" fontId="16" fillId="6" borderId="23" xfId="0" applyFont="1" applyFill="1" applyBorder="1" applyAlignment="1" applyProtection="1">
      <alignment horizontal="left" vertical="center" wrapText="1"/>
      <protection locked="0"/>
    </xf>
    <xf numFmtId="0" fontId="16" fillId="6" borderId="20" xfId="0" applyFont="1" applyFill="1" applyBorder="1" applyAlignment="1" applyProtection="1">
      <alignment horizontal="center" vertical="center"/>
      <protection locked="0"/>
    </xf>
    <xf numFmtId="0" fontId="16" fillId="6" borderId="20" xfId="0" applyFont="1" applyFill="1" applyBorder="1" applyAlignment="1" applyProtection="1">
      <alignment horizontal="left" vertical="center"/>
      <protection locked="0"/>
    </xf>
    <xf numFmtId="14" fontId="16" fillId="6" borderId="20" xfId="0" applyNumberFormat="1" applyFont="1" applyFill="1" applyBorder="1" applyAlignment="1" applyProtection="1">
      <alignment horizontal="center" vertical="center"/>
      <protection locked="0"/>
    </xf>
    <xf numFmtId="0" fontId="16" fillId="6" borderId="24" xfId="0" applyFont="1" applyFill="1" applyBorder="1" applyAlignment="1" applyProtection="1">
      <alignment horizontal="left" vertical="center"/>
      <protection locked="0"/>
    </xf>
    <xf numFmtId="0" fontId="16" fillId="6" borderId="25" xfId="0" applyFont="1" applyFill="1" applyBorder="1" applyAlignment="1" applyProtection="1">
      <alignment horizontal="left" vertical="center" wrapText="1"/>
      <protection locked="0"/>
    </xf>
    <xf numFmtId="0" fontId="16" fillId="6" borderId="4" xfId="0" applyFont="1" applyFill="1" applyBorder="1" applyAlignment="1" applyProtection="1">
      <alignment horizontal="center" vertical="center" wrapText="1"/>
      <protection locked="0"/>
    </xf>
    <xf numFmtId="0" fontId="16" fillId="6" borderId="26" xfId="0" applyFont="1" applyFill="1" applyBorder="1" applyAlignment="1" applyProtection="1">
      <alignment horizontal="left" vertical="center" wrapText="1"/>
      <protection locked="0"/>
    </xf>
    <xf numFmtId="0" fontId="16" fillId="6" borderId="4" xfId="0" applyFont="1" applyFill="1" applyBorder="1" applyAlignment="1" applyProtection="1">
      <alignment horizontal="center" vertical="center"/>
      <protection locked="0"/>
    </xf>
    <xf numFmtId="0" fontId="16" fillId="6" borderId="4" xfId="0" applyFont="1" applyFill="1" applyBorder="1" applyAlignment="1" applyProtection="1">
      <alignment horizontal="left" vertical="center"/>
      <protection locked="0"/>
    </xf>
    <xf numFmtId="14" fontId="16" fillId="6" borderId="4" xfId="0" applyNumberFormat="1" applyFont="1" applyFill="1" applyBorder="1" applyAlignment="1" applyProtection="1">
      <alignment horizontal="center" vertical="center"/>
      <protection locked="0"/>
    </xf>
    <xf numFmtId="0" fontId="16" fillId="6" borderId="5" xfId="0" applyFont="1" applyFill="1" applyBorder="1" applyAlignment="1" applyProtection="1">
      <alignment horizontal="left" vertical="center"/>
      <protection locked="0"/>
    </xf>
    <xf numFmtId="0" fontId="16" fillId="6" borderId="26" xfId="0" applyFont="1" applyFill="1" applyBorder="1" applyAlignment="1" applyProtection="1">
      <alignment horizontal="center" vertical="center" wrapText="1"/>
      <protection locked="0"/>
    </xf>
    <xf numFmtId="0" fontId="16" fillId="6" borderId="27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right" vertical="center" shrinkToFit="1"/>
    </xf>
    <xf numFmtId="0" fontId="19" fillId="2" borderId="20" xfId="0" applyFont="1" applyFill="1" applyBorder="1" applyAlignment="1" applyProtection="1">
      <alignment horizontal="center" vertical="center"/>
    </xf>
    <xf numFmtId="0" fontId="19" fillId="2" borderId="24" xfId="0" applyFont="1" applyFill="1" applyBorder="1" applyAlignment="1" applyProtection="1">
      <alignment horizontal="center" vertical="center"/>
    </xf>
    <xf numFmtId="1" fontId="31" fillId="6" borderId="28" xfId="1" applyNumberFormat="1" applyFont="1" applyFill="1" applyBorder="1" applyAlignment="1" applyProtection="1">
      <alignment horizontal="center" vertical="center"/>
      <protection locked="0"/>
    </xf>
    <xf numFmtId="0" fontId="32" fillId="6" borderId="29" xfId="1" applyFont="1" applyFill="1" applyBorder="1" applyAlignment="1" applyProtection="1">
      <alignment horizontal="center" vertical="center"/>
      <protection locked="0"/>
    </xf>
    <xf numFmtId="0" fontId="37" fillId="3" borderId="35" xfId="0" applyFont="1" applyFill="1" applyBorder="1" applyAlignment="1" applyProtection="1">
      <alignment horizontal="right" vertical="center"/>
    </xf>
    <xf numFmtId="0" fontId="28" fillId="0" borderId="0" xfId="0" applyFont="1" applyAlignment="1" applyProtection="1">
      <alignment horizontal="center" vertical="center"/>
    </xf>
    <xf numFmtId="0" fontId="50" fillId="0" borderId="11" xfId="0" applyFont="1" applyBorder="1" applyAlignment="1" applyProtection="1">
      <alignment horizontal="center" vertical="center" wrapText="1"/>
    </xf>
    <xf numFmtId="0" fontId="51" fillId="0" borderId="6" xfId="0" applyFont="1" applyBorder="1" applyAlignment="1" applyProtection="1">
      <alignment horizontal="center" vertical="center" wrapText="1"/>
    </xf>
    <xf numFmtId="0" fontId="52" fillId="5" borderId="11" xfId="0" applyFont="1" applyFill="1" applyBorder="1" applyAlignment="1" applyProtection="1">
      <alignment horizontal="right" vertical="center"/>
    </xf>
    <xf numFmtId="2" fontId="52" fillId="5" borderId="36" xfId="0" applyNumberFormat="1" applyFont="1" applyFill="1" applyBorder="1" applyAlignment="1" applyProtection="1">
      <alignment vertical="center"/>
    </xf>
    <xf numFmtId="0" fontId="17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7" fillId="0" borderId="6" xfId="0" applyFont="1" applyBorder="1" applyAlignment="1" applyProtection="1">
      <alignment horizontal="center" vertical="center"/>
    </xf>
    <xf numFmtId="0" fontId="47" fillId="0" borderId="7" xfId="0" applyFont="1" applyBorder="1" applyAlignment="1" applyProtection="1">
      <alignment horizontal="center" vertical="center"/>
    </xf>
    <xf numFmtId="0" fontId="47" fillId="0" borderId="8" xfId="0" applyFont="1" applyBorder="1" applyAlignment="1" applyProtection="1">
      <alignment horizontal="center" vertical="center"/>
    </xf>
    <xf numFmtId="0" fontId="16" fillId="6" borderId="34" xfId="0" applyFont="1" applyFill="1" applyBorder="1" applyAlignment="1" applyProtection="1">
      <alignment horizontal="center" vertical="center"/>
      <protection locked="0"/>
    </xf>
    <xf numFmtId="0" fontId="16" fillId="6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48" fillId="4" borderId="0" xfId="0" applyFont="1" applyFill="1" applyBorder="1" applyAlignment="1" applyProtection="1">
      <alignment horizontal="center" vertical="center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0" fontId="16" fillId="6" borderId="8" xfId="0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horizontal="center" vertical="center"/>
      <protection locked="0"/>
    </xf>
    <xf numFmtId="0" fontId="16" fillId="6" borderId="7" xfId="0" applyFont="1" applyFill="1" applyBorder="1" applyAlignment="1" applyProtection="1">
      <alignment horizontal="center" vertical="center"/>
      <protection locked="0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4" fontId="14" fillId="4" borderId="23" xfId="0" applyNumberFormat="1" applyFont="1" applyFill="1" applyBorder="1" applyAlignment="1" applyProtection="1">
      <alignment horizontal="center" vertical="center"/>
    </xf>
    <xf numFmtId="4" fontId="14" fillId="4" borderId="20" xfId="0" applyNumberFormat="1" applyFont="1" applyFill="1" applyBorder="1" applyAlignment="1" applyProtection="1">
      <alignment horizontal="center" vertical="center"/>
    </xf>
    <xf numFmtId="4" fontId="14" fillId="4" borderId="24" xfId="0" applyNumberFormat="1" applyFont="1" applyFill="1" applyBorder="1" applyAlignment="1" applyProtection="1">
      <alignment horizontal="center" vertical="center"/>
    </xf>
    <xf numFmtId="4" fontId="17" fillId="4" borderId="26" xfId="0" applyNumberFormat="1" applyFont="1" applyFill="1" applyBorder="1" applyAlignment="1" applyProtection="1">
      <alignment horizontal="center" vertical="center"/>
    </xf>
    <xf numFmtId="4" fontId="14" fillId="4" borderId="4" xfId="0" applyNumberFormat="1" applyFont="1" applyFill="1" applyBorder="1" applyAlignment="1" applyProtection="1">
      <alignment horizontal="center" vertical="center"/>
    </xf>
    <xf numFmtId="4" fontId="14" fillId="4" borderId="5" xfId="0" applyNumberFormat="1" applyFont="1" applyFill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</xf>
    <xf numFmtId="0" fontId="23" fillId="4" borderId="30" xfId="0" applyFont="1" applyFill="1" applyBorder="1" applyAlignment="1" applyProtection="1">
      <alignment horizontal="center" vertical="center"/>
    </xf>
    <xf numFmtId="0" fontId="23" fillId="4" borderId="31" xfId="0" applyFont="1" applyFill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44" fillId="6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5" fillId="0" borderId="9" xfId="0" applyFont="1" applyBorder="1" applyAlignment="1" applyProtection="1">
      <alignment horizontal="center" vertical="center" wrapText="1"/>
    </xf>
    <xf numFmtId="0" fontId="46" fillId="0" borderId="30" xfId="0" applyFont="1" applyBorder="1" applyAlignment="1" applyProtection="1">
      <alignment horizontal="center" vertical="center" wrapText="1"/>
    </xf>
    <xf numFmtId="0" fontId="46" fillId="0" borderId="31" xfId="0" applyFont="1" applyBorder="1" applyAlignment="1" applyProtection="1">
      <alignment horizontal="center" vertical="center" wrapText="1"/>
    </xf>
    <xf numFmtId="0" fontId="46" fillId="0" borderId="32" xfId="0" applyFont="1" applyBorder="1" applyAlignment="1" applyProtection="1">
      <alignment horizontal="center" vertical="center" wrapText="1"/>
    </xf>
    <xf numFmtId="0" fontId="46" fillId="0" borderId="18" xfId="0" applyFont="1" applyBorder="1" applyAlignment="1" applyProtection="1">
      <alignment horizontal="center" vertical="center" wrapText="1"/>
    </xf>
    <xf numFmtId="0" fontId="46" fillId="0" borderId="3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/>
    </xf>
    <xf numFmtId="0" fontId="53" fillId="0" borderId="0" xfId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6</xdr:row>
      <xdr:rowOff>161925</xdr:rowOff>
    </xdr:from>
    <xdr:to>
      <xdr:col>12</xdr:col>
      <xdr:colOff>9525</xdr:colOff>
      <xdr:row>6</xdr:row>
      <xdr:rowOff>161925</xdr:rowOff>
    </xdr:to>
    <xdr:pic>
      <xdr:nvPicPr>
        <xdr:cNvPr id="1046" name="Picture 19" descr="ficrlogo">
          <a:extLst>
            <a:ext uri="{FF2B5EF4-FFF2-40B4-BE49-F238E27FC236}">
              <a16:creationId xmlns:a16="http://schemas.microsoft.com/office/drawing/2014/main" id="{94DAE14A-DC18-4B25-9BE6-D4A2FFCD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9525</xdr:colOff>
      <xdr:row>41</xdr:row>
      <xdr:rowOff>0</xdr:rowOff>
    </xdr:to>
    <xdr:pic>
      <xdr:nvPicPr>
        <xdr:cNvPr id="1047" name="Picture 19" descr="ficrlogo">
          <a:extLst>
            <a:ext uri="{FF2B5EF4-FFF2-40B4-BE49-F238E27FC236}">
              <a16:creationId xmlns:a16="http://schemas.microsoft.com/office/drawing/2014/main" id="{2A1D48F2-681A-42F9-875A-BB9506FD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67544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</xdr:row>
      <xdr:rowOff>9525</xdr:rowOff>
    </xdr:from>
    <xdr:to>
      <xdr:col>13</xdr:col>
      <xdr:colOff>3390900</xdr:colOff>
      <xdr:row>7</xdr:row>
      <xdr:rowOff>123825</xdr:rowOff>
    </xdr:to>
    <xdr:pic>
      <xdr:nvPicPr>
        <xdr:cNvPr id="1048" name="Immagine 2">
          <a:extLst>
            <a:ext uri="{FF2B5EF4-FFF2-40B4-BE49-F238E27FC236}">
              <a16:creationId xmlns:a16="http://schemas.microsoft.com/office/drawing/2014/main" id="{FE10B1F6-2D7E-437B-8F90-4677B405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304800"/>
          <a:ext cx="1277302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telleonardodavinci.com/" TargetMode="External"/><Relationship Id="rId2" Type="http://schemas.openxmlformats.org/officeDocument/2006/relationships/hyperlink" Target="http://www.audaxinternazionale.org/" TargetMode="External"/><Relationship Id="rId1" Type="http://schemas.openxmlformats.org/officeDocument/2006/relationships/hyperlink" Target="http://www.audaxinternazionale.org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hotelleonardodavinc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3"/>
  <sheetViews>
    <sheetView tabSelected="1" topLeftCell="A13" zoomScale="64" zoomScaleNormal="64" workbookViewId="0">
      <selection activeCell="C27" sqref="C27"/>
    </sheetView>
  </sheetViews>
  <sheetFormatPr defaultColWidth="16.42578125" defaultRowHeight="15" x14ac:dyDescent="0.25"/>
  <cols>
    <col min="1" max="1" width="1.140625" style="1" customWidth="1"/>
    <col min="2" max="2" width="7" style="1" customWidth="1"/>
    <col min="3" max="3" width="34.85546875" style="1" customWidth="1"/>
    <col min="4" max="4" width="25.7109375" style="1" customWidth="1"/>
    <col min="5" max="5" width="21.7109375" style="1" customWidth="1"/>
    <col min="6" max="6" width="8.42578125" style="1" customWidth="1"/>
    <col min="7" max="7" width="12.5703125" style="6" customWidth="1"/>
    <col min="8" max="8" width="10.5703125" style="6" customWidth="1"/>
    <col min="9" max="9" width="11.28515625" style="6" customWidth="1"/>
    <col min="10" max="10" width="8" style="6" customWidth="1"/>
    <col min="11" max="11" width="10.85546875" style="6" customWidth="1"/>
    <col min="12" max="12" width="12" style="6" customWidth="1"/>
    <col min="13" max="13" width="45.42578125" style="1" customWidth="1"/>
    <col min="14" max="14" width="51.28515625" style="1" customWidth="1"/>
    <col min="15" max="15" width="9.7109375" style="1" customWidth="1"/>
    <col min="16" max="16" width="39" style="1" customWidth="1"/>
    <col min="17" max="17" width="10" style="1" customWidth="1"/>
    <col min="18" max="18" width="21.42578125" style="1" customWidth="1"/>
    <col min="19" max="19" width="24.28515625" style="1" customWidth="1"/>
    <col min="20" max="20" width="28.5703125" style="1" customWidth="1"/>
    <col min="21" max="21" width="14.7109375" style="1" customWidth="1"/>
    <col min="22" max="22" width="66" style="1" customWidth="1"/>
    <col min="23" max="24" width="1.28515625" style="1" customWidth="1"/>
    <col min="25" max="16384" width="16.42578125" style="1"/>
  </cols>
  <sheetData>
    <row r="1" spans="1:25" s="2" customFormat="1" ht="23.25" customHeight="1" x14ac:dyDescent="0.25">
      <c r="A1" s="8"/>
      <c r="B1" s="8"/>
      <c r="C1" s="8"/>
      <c r="D1" s="26"/>
      <c r="E1" s="27"/>
      <c r="F1" s="27"/>
      <c r="G1" s="27"/>
      <c r="H1" s="27"/>
      <c r="I1" s="27"/>
      <c r="J1" s="27"/>
      <c r="K1" s="27"/>
      <c r="L1" s="2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s="2" customFormat="1" ht="30" customHeight="1" x14ac:dyDescent="0.25">
      <c r="A2" s="8"/>
      <c r="B2" s="9" t="s">
        <v>2</v>
      </c>
      <c r="C2" s="149" t="s">
        <v>34</v>
      </c>
      <c r="D2" s="149"/>
      <c r="E2" s="10"/>
      <c r="F2" s="10"/>
      <c r="G2" s="10"/>
      <c r="H2" s="10"/>
      <c r="I2" s="10"/>
      <c r="J2" s="10"/>
      <c r="K2" s="10"/>
      <c r="L2" s="10"/>
      <c r="M2" s="10"/>
      <c r="N2" s="58"/>
      <c r="O2" s="149" t="s">
        <v>34</v>
      </c>
      <c r="P2" s="149"/>
      <c r="Q2" s="149"/>
      <c r="R2" s="10"/>
      <c r="S2" s="10"/>
      <c r="T2" s="10"/>
      <c r="U2" s="10"/>
      <c r="V2" s="10"/>
      <c r="W2" s="8"/>
      <c r="X2" s="8"/>
      <c r="Y2" s="8"/>
    </row>
    <row r="3" spans="1:25" s="2" customFormat="1" ht="22.5" customHeight="1" x14ac:dyDescent="0.25">
      <c r="A3" s="8"/>
      <c r="B3" s="8"/>
      <c r="C3" s="150" t="s">
        <v>40</v>
      </c>
      <c r="D3" s="150"/>
      <c r="E3" s="28"/>
      <c r="F3" s="28"/>
      <c r="G3" s="28"/>
      <c r="H3" s="28"/>
      <c r="I3" s="28"/>
      <c r="J3" s="28"/>
      <c r="K3" s="28"/>
      <c r="L3" s="28"/>
      <c r="M3" s="8"/>
      <c r="N3" s="58"/>
      <c r="O3" s="150" t="s">
        <v>40</v>
      </c>
      <c r="P3" s="150"/>
      <c r="Q3" s="150"/>
      <c r="R3" s="8"/>
      <c r="S3" s="8"/>
      <c r="T3" s="8"/>
      <c r="U3" s="8"/>
      <c r="V3" s="8"/>
      <c r="W3" s="8"/>
      <c r="X3" s="8"/>
      <c r="Y3" s="8"/>
    </row>
    <row r="4" spans="1:25" s="2" customFormat="1" ht="22.5" customHeight="1" x14ac:dyDescent="0.25">
      <c r="A4" s="8"/>
      <c r="B4" s="8"/>
      <c r="C4" s="151" t="s">
        <v>42</v>
      </c>
      <c r="D4" s="151"/>
      <c r="E4" s="29"/>
      <c r="F4" s="29"/>
      <c r="G4" s="29"/>
      <c r="H4" s="29"/>
      <c r="I4" s="29"/>
      <c r="J4" s="29"/>
      <c r="K4" s="29"/>
      <c r="L4" s="29"/>
      <c r="M4" s="8"/>
      <c r="N4" s="58"/>
      <c r="O4" s="151" t="s">
        <v>42</v>
      </c>
      <c r="P4" s="151"/>
      <c r="Q4" s="151"/>
      <c r="R4" s="8"/>
      <c r="S4" s="8"/>
      <c r="T4" s="8"/>
      <c r="U4" s="8"/>
      <c r="V4" s="8"/>
      <c r="W4" s="8"/>
      <c r="X4" s="8"/>
      <c r="Y4" s="8"/>
    </row>
    <row r="5" spans="1:25" s="2" customFormat="1" ht="22.5" customHeight="1" x14ac:dyDescent="0.25">
      <c r="A5" s="8"/>
      <c r="B5" s="8"/>
      <c r="C5" s="59"/>
      <c r="D5" s="60" t="s">
        <v>2</v>
      </c>
      <c r="E5" s="30"/>
      <c r="F5" s="30"/>
      <c r="G5" s="30"/>
      <c r="H5" s="30"/>
      <c r="I5" s="30"/>
      <c r="J5" s="30"/>
      <c r="K5" s="30"/>
      <c r="L5" s="30"/>
      <c r="M5" s="8"/>
      <c r="N5" s="58"/>
      <c r="O5" s="98"/>
      <c r="P5" s="98"/>
      <c r="Q5" s="8"/>
      <c r="R5" s="8"/>
      <c r="S5" s="8"/>
      <c r="T5" s="8"/>
      <c r="U5" s="8"/>
      <c r="V5" s="8"/>
      <c r="W5" s="8"/>
      <c r="X5" s="8"/>
      <c r="Y5" s="8"/>
    </row>
    <row r="6" spans="1:25" s="2" customFormat="1" ht="22.5" customHeight="1" x14ac:dyDescent="0.25">
      <c r="A6" s="8"/>
      <c r="B6" s="8"/>
      <c r="C6" s="151" t="s">
        <v>12</v>
      </c>
      <c r="D6" s="151"/>
      <c r="E6" s="29"/>
      <c r="F6" s="29"/>
      <c r="G6" s="29"/>
      <c r="H6" s="29"/>
      <c r="I6" s="29"/>
      <c r="J6" s="29"/>
      <c r="K6" s="29"/>
      <c r="L6" s="29"/>
      <c r="M6" s="8"/>
      <c r="N6" s="58"/>
      <c r="O6" s="151" t="s">
        <v>30</v>
      </c>
      <c r="P6" s="151"/>
      <c r="Q6" s="151"/>
      <c r="R6" s="8"/>
      <c r="S6" s="8"/>
      <c r="T6" s="8"/>
      <c r="U6" s="8"/>
      <c r="V6" s="8"/>
      <c r="W6" s="8"/>
      <c r="X6" s="8"/>
      <c r="Y6" s="8"/>
    </row>
    <row r="7" spans="1:25" s="2" customFormat="1" ht="22.5" customHeight="1" x14ac:dyDescent="0.25">
      <c r="A7" s="8"/>
      <c r="B7" s="8"/>
      <c r="C7" s="152" t="s">
        <v>27</v>
      </c>
      <c r="D7" s="152"/>
      <c r="E7" s="28"/>
      <c r="F7" s="28"/>
      <c r="G7" s="28"/>
      <c r="H7" s="28"/>
      <c r="I7" s="28"/>
      <c r="J7" s="28"/>
      <c r="K7" s="28"/>
      <c r="L7" s="28"/>
      <c r="M7" s="8"/>
      <c r="N7" s="58"/>
      <c r="O7" s="152" t="s">
        <v>27</v>
      </c>
      <c r="P7" s="152"/>
      <c r="Q7" s="152"/>
      <c r="R7" s="8"/>
      <c r="S7" s="8"/>
      <c r="T7" s="8"/>
      <c r="U7" s="8"/>
      <c r="V7" s="8"/>
      <c r="W7" s="8"/>
      <c r="X7" s="8"/>
      <c r="Y7" s="8"/>
    </row>
    <row r="8" spans="1:25" s="2" customFormat="1" ht="24" customHeight="1" x14ac:dyDescent="0.25">
      <c r="A8" s="8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58"/>
      <c r="O8" s="9"/>
      <c r="P8" s="9"/>
      <c r="Q8" s="9"/>
      <c r="R8" s="9"/>
      <c r="S8" s="9"/>
      <c r="T8" s="9"/>
      <c r="U8" s="9"/>
      <c r="V8" s="9"/>
      <c r="W8" s="8"/>
      <c r="X8" s="8"/>
      <c r="Y8" s="8"/>
    </row>
    <row r="9" spans="1:25" s="2" customFormat="1" ht="24" customHeight="1" x14ac:dyDescent="0.25">
      <c r="A9" s="8"/>
      <c r="B9" s="31"/>
      <c r="C9" s="31"/>
      <c r="D9" s="135" t="s">
        <v>23</v>
      </c>
      <c r="E9" s="135"/>
      <c r="F9" s="135"/>
      <c r="G9" s="135"/>
      <c r="H9" s="135"/>
      <c r="I9" s="135"/>
      <c r="J9" s="135"/>
      <c r="K9" s="135"/>
      <c r="L9" s="135"/>
      <c r="M9" s="135"/>
      <c r="N9" s="9"/>
      <c r="O9" s="9"/>
      <c r="P9" s="135" t="s">
        <v>3</v>
      </c>
      <c r="Q9" s="143"/>
      <c r="R9" s="143"/>
      <c r="S9" s="143"/>
      <c r="T9" s="143"/>
      <c r="U9" s="143"/>
      <c r="V9" s="143"/>
      <c r="W9" s="8"/>
      <c r="X9" s="8"/>
      <c r="Y9" s="8"/>
    </row>
    <row r="10" spans="1:25" ht="7.5" customHeight="1" thickBot="1" x14ac:dyDescent="0.3">
      <c r="A10" s="11"/>
      <c r="B10" s="11"/>
      <c r="C10" s="11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3" customFormat="1" ht="54" customHeight="1" x14ac:dyDescent="0.25">
      <c r="A11" s="14"/>
      <c r="B11" s="14"/>
      <c r="C11" s="137" t="s">
        <v>50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  <c r="O11" s="32"/>
      <c r="P11" s="137" t="s">
        <v>46</v>
      </c>
      <c r="Q11" s="144"/>
      <c r="R11" s="144"/>
      <c r="S11" s="144"/>
      <c r="T11" s="144"/>
      <c r="U11" s="144"/>
      <c r="V11" s="145"/>
      <c r="W11" s="14"/>
      <c r="X11" s="14"/>
      <c r="Y11" s="14"/>
    </row>
    <row r="12" spans="1:25" s="4" customFormat="1" ht="78.75" customHeight="1" thickBot="1" x14ac:dyDescent="0.3">
      <c r="A12" s="15"/>
      <c r="B12" s="15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2"/>
      <c r="O12" s="32"/>
      <c r="P12" s="146"/>
      <c r="Q12" s="147"/>
      <c r="R12" s="147"/>
      <c r="S12" s="147"/>
      <c r="T12" s="147"/>
      <c r="U12" s="147"/>
      <c r="V12" s="148"/>
      <c r="W12" s="15"/>
      <c r="X12" s="15"/>
      <c r="Y12" s="15"/>
    </row>
    <row r="13" spans="1:25" ht="6.75" customHeight="1" x14ac:dyDescent="0.25">
      <c r="A13" s="11"/>
      <c r="B13" s="11"/>
      <c r="C13" s="11"/>
      <c r="D13" s="11"/>
      <c r="E13" s="11"/>
      <c r="F13" s="11"/>
      <c r="G13" s="12"/>
      <c r="H13" s="12"/>
      <c r="I13" s="12"/>
      <c r="J13" s="12"/>
      <c r="K13" s="12"/>
      <c r="L13" s="12"/>
      <c r="M13" s="13"/>
      <c r="N13" s="13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32.1" customHeight="1" x14ac:dyDescent="0.25">
      <c r="A14" s="11"/>
      <c r="B14" s="11"/>
      <c r="C14" s="134" t="s">
        <v>31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1"/>
      <c r="X14" s="11"/>
      <c r="Y14" s="11"/>
    </row>
    <row r="15" spans="1:25" s="53" customFormat="1" ht="5.25" customHeight="1" thickBot="1" x14ac:dyDescent="0.3">
      <c r="A15" s="51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1"/>
      <c r="X15" s="51"/>
      <c r="Y15" s="51"/>
    </row>
    <row r="16" spans="1:25" s="45" customFormat="1" ht="32.1" customHeight="1" thickBot="1" x14ac:dyDescent="0.4">
      <c r="A16" s="39"/>
      <c r="B16" s="39"/>
      <c r="C16" s="40" t="s">
        <v>49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3"/>
      <c r="P16" s="44"/>
      <c r="Q16" s="33" t="s">
        <v>14</v>
      </c>
      <c r="R16" s="97" t="s">
        <v>13</v>
      </c>
      <c r="S16" s="115" t="s">
        <v>2</v>
      </c>
      <c r="T16" s="115"/>
      <c r="U16" s="115"/>
      <c r="V16" s="111"/>
      <c r="W16" s="112"/>
      <c r="X16" s="39"/>
      <c r="Y16" s="39"/>
    </row>
    <row r="17" spans="1:25" ht="32.1" customHeight="1" thickBot="1" x14ac:dyDescent="0.3">
      <c r="A17" s="11"/>
      <c r="B17" s="11"/>
      <c r="C17" s="17"/>
      <c r="D17" s="11"/>
      <c r="E17" s="11"/>
      <c r="F17" s="11"/>
      <c r="G17" s="12"/>
      <c r="H17" s="12"/>
      <c r="I17" s="12"/>
      <c r="J17" s="12"/>
      <c r="K17" s="12"/>
      <c r="L17" s="12"/>
      <c r="M17" s="13"/>
      <c r="N17" s="13"/>
      <c r="O17" s="11"/>
      <c r="P17" s="34" t="s">
        <v>20</v>
      </c>
      <c r="Q17" s="35">
        <f>COUNTIF(I27:I41,"C")</f>
        <v>0</v>
      </c>
      <c r="R17" s="36">
        <f>Q17*220</f>
        <v>0</v>
      </c>
      <c r="S17" s="115" t="s">
        <v>2</v>
      </c>
      <c r="T17" s="115"/>
      <c r="U17" s="115"/>
      <c r="V17" s="113"/>
      <c r="W17" s="113"/>
      <c r="X17" s="11"/>
      <c r="Y17" s="11"/>
    </row>
    <row r="18" spans="1:25" s="38" customFormat="1" ht="32.1" customHeight="1" x14ac:dyDescent="0.25">
      <c r="A18" s="37"/>
      <c r="B18" s="37"/>
      <c r="C18" s="133" t="s">
        <v>25</v>
      </c>
      <c r="D18" s="132"/>
      <c r="E18" s="132" t="s">
        <v>33</v>
      </c>
      <c r="F18" s="132"/>
      <c r="G18" s="132"/>
      <c r="H18" s="132"/>
      <c r="I18" s="132"/>
      <c r="J18" s="132"/>
      <c r="K18" s="132"/>
      <c r="L18" s="132"/>
      <c r="M18" s="93" t="s">
        <v>8</v>
      </c>
      <c r="N18" s="94" t="s">
        <v>4</v>
      </c>
      <c r="O18" s="37"/>
      <c r="P18" s="92" t="s">
        <v>24</v>
      </c>
      <c r="Q18" s="35">
        <f>COUNTIF(I27:I41,"S")</f>
        <v>0</v>
      </c>
      <c r="R18" s="36">
        <f>Q18*200</f>
        <v>0</v>
      </c>
      <c r="S18" s="46" t="s">
        <v>2</v>
      </c>
      <c r="T18" s="46"/>
      <c r="U18" s="37"/>
      <c r="V18" s="114"/>
      <c r="W18" s="114"/>
      <c r="X18" s="37"/>
      <c r="Y18" s="37"/>
    </row>
    <row r="19" spans="1:25" s="4" customFormat="1" ht="32.1" customHeight="1" thickBot="1" x14ac:dyDescent="0.3">
      <c r="A19" s="15"/>
      <c r="B19" s="15"/>
      <c r="C19" s="109" t="s">
        <v>2</v>
      </c>
      <c r="D19" s="110"/>
      <c r="E19" s="110"/>
      <c r="F19" s="110"/>
      <c r="G19" s="110"/>
      <c r="H19" s="110"/>
      <c r="I19" s="110"/>
      <c r="J19" s="110"/>
      <c r="K19" s="110"/>
      <c r="L19" s="110"/>
      <c r="M19" s="95"/>
      <c r="N19" s="96"/>
      <c r="O19" s="15"/>
      <c r="P19" s="34" t="s">
        <v>21</v>
      </c>
      <c r="Q19" s="35">
        <f>COUNTIF(I27:I41,"A")</f>
        <v>0</v>
      </c>
      <c r="R19" s="36">
        <f>Q19*180</f>
        <v>0</v>
      </c>
      <c r="S19" s="46" t="s">
        <v>2</v>
      </c>
      <c r="T19" s="46"/>
      <c r="U19" s="15"/>
      <c r="V19" s="113"/>
      <c r="W19" s="113"/>
      <c r="X19" s="15"/>
      <c r="Y19" s="15"/>
    </row>
    <row r="20" spans="1:25" ht="32.1" customHeight="1" thickBot="1" x14ac:dyDescent="0.3">
      <c r="A20" s="11"/>
      <c r="B20" s="11"/>
      <c r="C20" s="11"/>
      <c r="D20" s="11"/>
      <c r="E20" s="11"/>
      <c r="F20" s="11"/>
      <c r="G20" s="12"/>
      <c r="H20" s="12"/>
      <c r="I20" s="12"/>
      <c r="J20" s="12"/>
      <c r="K20" s="12"/>
      <c r="L20" s="12"/>
      <c r="M20" s="13"/>
      <c r="N20" s="13"/>
      <c r="O20" s="11"/>
      <c r="P20" s="34" t="s">
        <v>52</v>
      </c>
      <c r="Q20" s="35">
        <f>COUNTIF(L26:L40,"S")</f>
        <v>0</v>
      </c>
      <c r="R20" s="36">
        <f>Q20*30</f>
        <v>0</v>
      </c>
      <c r="S20" s="121" t="s">
        <v>43</v>
      </c>
      <c r="T20" s="122"/>
      <c r="U20" s="123"/>
      <c r="V20" s="48"/>
      <c r="W20" s="48"/>
      <c r="X20" s="11"/>
      <c r="Y20" s="11"/>
    </row>
    <row r="21" spans="1:25" s="3" customFormat="1" ht="32.1" customHeight="1" thickBot="1" x14ac:dyDescent="0.3">
      <c r="A21" s="14"/>
      <c r="B21" s="14"/>
      <c r="C21" s="130" t="s">
        <v>26</v>
      </c>
      <c r="D21" s="131"/>
      <c r="E21" s="54"/>
      <c r="F21" s="127" t="s">
        <v>39</v>
      </c>
      <c r="G21" s="128"/>
      <c r="H21" s="128"/>
      <c r="I21" s="128"/>
      <c r="J21" s="128"/>
      <c r="K21" s="128"/>
      <c r="L21" s="128"/>
      <c r="M21" s="128"/>
      <c r="N21" s="129"/>
      <c r="O21" s="18"/>
      <c r="P21" s="47" t="s">
        <v>51</v>
      </c>
      <c r="Q21" s="35">
        <f>COUNTIF(L27:L41,"N")</f>
        <v>0</v>
      </c>
      <c r="R21" s="36">
        <f>-Q21*50</f>
        <v>0</v>
      </c>
      <c r="S21" s="124" t="s">
        <v>47</v>
      </c>
      <c r="T21" s="125"/>
      <c r="U21" s="126"/>
      <c r="V21" s="49"/>
      <c r="W21" s="49"/>
      <c r="X21" s="14"/>
      <c r="Y21" s="14"/>
    </row>
    <row r="22" spans="1:25" s="4" customFormat="1" ht="87" customHeight="1" thickBot="1" x14ac:dyDescent="0.3">
      <c r="A22" s="15"/>
      <c r="B22" s="15"/>
      <c r="C22" s="116"/>
      <c r="D22" s="117"/>
      <c r="E22" s="55"/>
      <c r="F22" s="118"/>
      <c r="G22" s="119"/>
      <c r="H22" s="119"/>
      <c r="I22" s="119"/>
      <c r="J22" s="119"/>
      <c r="K22" s="119"/>
      <c r="L22" s="119"/>
      <c r="M22" s="119"/>
      <c r="N22" s="120"/>
      <c r="O22" s="18"/>
      <c r="P22" s="101" t="s">
        <v>15</v>
      </c>
      <c r="Q22" s="50">
        <f>SUM(Q17:Q19)</f>
        <v>0</v>
      </c>
      <c r="R22" s="102">
        <f>SUM(R17:R21)</f>
        <v>0</v>
      </c>
      <c r="S22" s="103" t="s">
        <v>48</v>
      </c>
      <c r="T22" s="104"/>
      <c r="U22" s="105"/>
      <c r="V22" s="49"/>
      <c r="W22" s="49"/>
      <c r="X22" s="15"/>
      <c r="Y22" s="15"/>
    </row>
    <row r="23" spans="1:25" ht="6.75" customHeight="1" thickBot="1" x14ac:dyDescent="0.3">
      <c r="A23" s="11"/>
      <c r="B23" s="11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3"/>
      <c r="N23" s="13"/>
      <c r="O23" s="11"/>
      <c r="P23" s="11"/>
      <c r="Q23" s="11"/>
      <c r="R23" s="11"/>
      <c r="S23" s="11"/>
      <c r="T23" s="11"/>
      <c r="U23" s="11"/>
      <c r="V23" s="16"/>
      <c r="W23" s="16"/>
      <c r="X23" s="11"/>
      <c r="Y23" s="11"/>
    </row>
    <row r="24" spans="1:25" ht="117" customHeight="1" thickBot="1" x14ac:dyDescent="0.3">
      <c r="A24" s="11"/>
      <c r="B24" s="11"/>
      <c r="C24" s="19"/>
      <c r="D24" s="19"/>
      <c r="E24" s="20"/>
      <c r="F24" s="19"/>
      <c r="G24" s="19"/>
      <c r="H24" s="75" t="s">
        <v>35</v>
      </c>
      <c r="I24" s="100" t="s">
        <v>19</v>
      </c>
      <c r="J24" s="56" t="s">
        <v>28</v>
      </c>
      <c r="K24" s="57" t="s">
        <v>29</v>
      </c>
      <c r="L24" s="99" t="s">
        <v>53</v>
      </c>
      <c r="M24" s="19"/>
      <c r="N24" s="12"/>
      <c r="O24" s="11"/>
      <c r="P24" s="11"/>
      <c r="Q24" s="11"/>
      <c r="R24" s="21"/>
      <c r="S24" s="11"/>
      <c r="T24" s="11"/>
      <c r="U24" s="11"/>
      <c r="V24" s="11"/>
      <c r="W24" s="11"/>
      <c r="X24" s="11"/>
      <c r="Y24" s="11"/>
    </row>
    <row r="25" spans="1:25" s="38" customFormat="1" ht="113.25" customHeight="1" thickBot="1" x14ac:dyDescent="0.3">
      <c r="A25" s="37"/>
      <c r="B25" s="37"/>
      <c r="C25" s="61" t="s">
        <v>0</v>
      </c>
      <c r="D25" s="62" t="s">
        <v>1</v>
      </c>
      <c r="E25" s="63" t="s">
        <v>10</v>
      </c>
      <c r="F25" s="68" t="s">
        <v>41</v>
      </c>
      <c r="G25" s="64" t="s">
        <v>38</v>
      </c>
      <c r="H25" s="65" t="s">
        <v>45</v>
      </c>
      <c r="I25" s="66" t="s">
        <v>18</v>
      </c>
      <c r="J25" s="67" t="s">
        <v>36</v>
      </c>
      <c r="K25" s="68" t="s">
        <v>37</v>
      </c>
      <c r="L25" s="74" t="s">
        <v>32</v>
      </c>
      <c r="M25" s="69" t="s">
        <v>4</v>
      </c>
      <c r="N25" s="69" t="s">
        <v>5</v>
      </c>
      <c r="O25" s="69" t="s">
        <v>6</v>
      </c>
      <c r="P25" s="69" t="s">
        <v>7</v>
      </c>
      <c r="Q25" s="69" t="s">
        <v>17</v>
      </c>
      <c r="R25" s="64" t="s">
        <v>16</v>
      </c>
      <c r="S25" s="69" t="s">
        <v>9</v>
      </c>
      <c r="T25" s="69" t="s">
        <v>22</v>
      </c>
      <c r="U25" s="69" t="s">
        <v>8</v>
      </c>
      <c r="V25" s="70" t="s">
        <v>11</v>
      </c>
      <c r="W25" s="37"/>
      <c r="X25" s="37"/>
      <c r="Y25" s="37"/>
    </row>
    <row r="26" spans="1:25" ht="3.75" customHeight="1" thickBot="1" x14ac:dyDescent="0.3">
      <c r="A26" s="11"/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22"/>
      <c r="N26" s="2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5" customFormat="1" ht="27" customHeight="1" x14ac:dyDescent="0.25">
      <c r="A27" s="23"/>
      <c r="B27" s="24">
        <v>1</v>
      </c>
      <c r="C27" s="71"/>
      <c r="D27" s="71"/>
      <c r="E27" s="76"/>
      <c r="F27" s="76"/>
      <c r="G27" s="76"/>
      <c r="H27" s="76"/>
      <c r="I27" s="76"/>
      <c r="J27" s="76"/>
      <c r="K27" s="76"/>
      <c r="L27" s="76"/>
      <c r="M27" s="77"/>
      <c r="N27" s="78"/>
      <c r="O27" s="79"/>
      <c r="P27" s="80" t="s">
        <v>2</v>
      </c>
      <c r="Q27" s="80" t="s">
        <v>2</v>
      </c>
      <c r="R27" s="81" t="s">
        <v>2</v>
      </c>
      <c r="S27" s="79"/>
      <c r="T27" s="79" t="s">
        <v>2</v>
      </c>
      <c r="U27" s="79" t="s">
        <v>2</v>
      </c>
      <c r="V27" s="82" t="s">
        <v>2</v>
      </c>
      <c r="W27" s="23">
        <f>IF(H27="X",1,0)</f>
        <v>0</v>
      </c>
      <c r="X27" s="23">
        <f>IF(J27="X",1,0)</f>
        <v>0</v>
      </c>
      <c r="Y27" s="23"/>
    </row>
    <row r="28" spans="1:25" s="5" customFormat="1" ht="27" customHeight="1" x14ac:dyDescent="0.25">
      <c r="A28" s="23"/>
      <c r="B28" s="25">
        <v>2</v>
      </c>
      <c r="C28" s="72"/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6"/>
      <c r="P28" s="87"/>
      <c r="Q28" s="87"/>
      <c r="R28" s="88" t="s">
        <v>2</v>
      </c>
      <c r="S28" s="86"/>
      <c r="T28" s="86"/>
      <c r="U28" s="86"/>
      <c r="V28" s="89"/>
      <c r="W28" s="23">
        <f t="shared" ref="W28:W41" si="0">IF(H28="X",1,0)</f>
        <v>0</v>
      </c>
      <c r="X28" s="23">
        <f t="shared" ref="X28:X41" si="1">IF(J28="X",1,0)</f>
        <v>0</v>
      </c>
      <c r="Y28" s="23"/>
    </row>
    <row r="29" spans="1:25" s="5" customFormat="1" ht="27" customHeight="1" x14ac:dyDescent="0.25">
      <c r="A29" s="23"/>
      <c r="B29" s="25">
        <v>3</v>
      </c>
      <c r="C29" s="73"/>
      <c r="D29" s="72"/>
      <c r="E29" s="90"/>
      <c r="F29" s="84"/>
      <c r="G29" s="84"/>
      <c r="H29" s="84"/>
      <c r="I29" s="84"/>
      <c r="J29" s="84"/>
      <c r="K29" s="84"/>
      <c r="L29" s="84"/>
      <c r="M29" s="84"/>
      <c r="N29" s="85"/>
      <c r="O29" s="86"/>
      <c r="P29" s="87"/>
      <c r="Q29" s="87"/>
      <c r="R29" s="88"/>
      <c r="S29" s="86"/>
      <c r="T29" s="86"/>
      <c r="U29" s="86"/>
      <c r="V29" s="89"/>
      <c r="W29" s="23">
        <f t="shared" si="0"/>
        <v>0</v>
      </c>
      <c r="X29" s="23">
        <f t="shared" si="1"/>
        <v>0</v>
      </c>
      <c r="Y29" s="23"/>
    </row>
    <row r="30" spans="1:25" s="5" customFormat="1" ht="27" customHeight="1" x14ac:dyDescent="0.25">
      <c r="A30" s="23"/>
      <c r="B30" s="25">
        <v>4</v>
      </c>
      <c r="C30" s="72"/>
      <c r="D30" s="91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86"/>
      <c r="P30" s="87"/>
      <c r="Q30" s="87"/>
      <c r="R30" s="88"/>
      <c r="S30" s="86"/>
      <c r="T30" s="86"/>
      <c r="U30" s="86"/>
      <c r="V30" s="89"/>
      <c r="W30" s="23">
        <f t="shared" si="0"/>
        <v>0</v>
      </c>
      <c r="X30" s="23">
        <f t="shared" si="1"/>
        <v>0</v>
      </c>
      <c r="Y30" s="23"/>
    </row>
    <row r="31" spans="1:25" s="5" customFormat="1" ht="27" customHeight="1" x14ac:dyDescent="0.25">
      <c r="A31" s="23"/>
      <c r="B31" s="25">
        <v>5</v>
      </c>
      <c r="C31" s="72"/>
      <c r="D31" s="72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86"/>
      <c r="P31" s="87"/>
      <c r="Q31" s="87"/>
      <c r="R31" s="88"/>
      <c r="S31" s="86"/>
      <c r="T31" s="86"/>
      <c r="U31" s="86"/>
      <c r="V31" s="89"/>
      <c r="W31" s="23">
        <f t="shared" si="0"/>
        <v>0</v>
      </c>
      <c r="X31" s="23">
        <f t="shared" si="1"/>
        <v>0</v>
      </c>
      <c r="Y31" s="23"/>
    </row>
    <row r="32" spans="1:25" s="5" customFormat="1" ht="27" customHeight="1" x14ac:dyDescent="0.25">
      <c r="A32" s="23"/>
      <c r="B32" s="25">
        <v>6</v>
      </c>
      <c r="C32" s="72"/>
      <c r="D32" s="72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6"/>
      <c r="P32" s="87"/>
      <c r="Q32" s="87"/>
      <c r="R32" s="88"/>
      <c r="S32" s="86"/>
      <c r="T32" s="86"/>
      <c r="U32" s="86"/>
      <c r="V32" s="89"/>
      <c r="W32" s="23">
        <f t="shared" si="0"/>
        <v>0</v>
      </c>
      <c r="X32" s="23">
        <f t="shared" si="1"/>
        <v>0</v>
      </c>
      <c r="Y32" s="23"/>
    </row>
    <row r="33" spans="1:25" s="5" customFormat="1" ht="27" customHeight="1" x14ac:dyDescent="0.25">
      <c r="A33" s="23"/>
      <c r="B33" s="25">
        <v>7</v>
      </c>
      <c r="C33" s="72"/>
      <c r="D33" s="72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86"/>
      <c r="P33" s="87"/>
      <c r="Q33" s="87"/>
      <c r="R33" s="88"/>
      <c r="S33" s="86"/>
      <c r="T33" s="86"/>
      <c r="U33" s="86"/>
      <c r="V33" s="89"/>
      <c r="W33" s="23">
        <f t="shared" si="0"/>
        <v>0</v>
      </c>
      <c r="X33" s="23">
        <f t="shared" si="1"/>
        <v>0</v>
      </c>
      <c r="Y33" s="23"/>
    </row>
    <row r="34" spans="1:25" s="5" customFormat="1" ht="27" customHeight="1" x14ac:dyDescent="0.25">
      <c r="A34" s="23"/>
      <c r="B34" s="25">
        <v>8</v>
      </c>
      <c r="C34" s="72"/>
      <c r="D34" s="72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86"/>
      <c r="P34" s="87"/>
      <c r="Q34" s="87"/>
      <c r="R34" s="88"/>
      <c r="S34" s="86"/>
      <c r="T34" s="86"/>
      <c r="U34" s="86"/>
      <c r="V34" s="89"/>
      <c r="W34" s="23">
        <f t="shared" si="0"/>
        <v>0</v>
      </c>
      <c r="X34" s="23">
        <f t="shared" si="1"/>
        <v>0</v>
      </c>
      <c r="Y34" s="23"/>
    </row>
    <row r="35" spans="1:25" s="5" customFormat="1" ht="27" customHeight="1" x14ac:dyDescent="0.25">
      <c r="A35" s="23"/>
      <c r="B35" s="25">
        <v>9</v>
      </c>
      <c r="C35" s="72"/>
      <c r="D35" s="72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86"/>
      <c r="P35" s="87"/>
      <c r="Q35" s="87"/>
      <c r="R35" s="88"/>
      <c r="S35" s="86"/>
      <c r="T35" s="86"/>
      <c r="U35" s="86"/>
      <c r="V35" s="89"/>
      <c r="W35" s="23">
        <f t="shared" si="0"/>
        <v>0</v>
      </c>
      <c r="X35" s="23">
        <f t="shared" si="1"/>
        <v>0</v>
      </c>
      <c r="Y35" s="23"/>
    </row>
    <row r="36" spans="1:25" s="5" customFormat="1" ht="27" customHeight="1" x14ac:dyDescent="0.25">
      <c r="A36" s="23"/>
      <c r="B36" s="25">
        <v>10</v>
      </c>
      <c r="C36" s="72"/>
      <c r="D36" s="72"/>
      <c r="E36" s="84"/>
      <c r="F36" s="84"/>
      <c r="G36" s="84"/>
      <c r="H36" s="84"/>
      <c r="I36" s="84"/>
      <c r="J36" s="84"/>
      <c r="K36" s="84"/>
      <c r="L36" s="84"/>
      <c r="M36" s="84"/>
      <c r="N36" s="85"/>
      <c r="O36" s="86"/>
      <c r="P36" s="87"/>
      <c r="Q36" s="87"/>
      <c r="R36" s="88"/>
      <c r="S36" s="86"/>
      <c r="T36" s="86"/>
      <c r="U36" s="86"/>
      <c r="V36" s="89"/>
      <c r="W36" s="23">
        <f t="shared" si="0"/>
        <v>0</v>
      </c>
      <c r="X36" s="23">
        <f t="shared" si="1"/>
        <v>0</v>
      </c>
      <c r="Y36" s="23"/>
    </row>
    <row r="37" spans="1:25" s="5" customFormat="1" ht="27" customHeight="1" x14ac:dyDescent="0.25">
      <c r="A37" s="23"/>
      <c r="B37" s="25">
        <v>11</v>
      </c>
      <c r="C37" s="72"/>
      <c r="D37" s="72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86"/>
      <c r="P37" s="87"/>
      <c r="Q37" s="87"/>
      <c r="R37" s="88"/>
      <c r="S37" s="86"/>
      <c r="T37" s="86"/>
      <c r="U37" s="86"/>
      <c r="V37" s="89"/>
      <c r="W37" s="23">
        <f t="shared" si="0"/>
        <v>0</v>
      </c>
      <c r="X37" s="23">
        <f t="shared" si="1"/>
        <v>0</v>
      </c>
      <c r="Y37" s="23"/>
    </row>
    <row r="38" spans="1:25" s="5" customFormat="1" ht="27" customHeight="1" x14ac:dyDescent="0.25">
      <c r="A38" s="23"/>
      <c r="B38" s="25">
        <v>12</v>
      </c>
      <c r="C38" s="72"/>
      <c r="D38" s="72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6"/>
      <c r="P38" s="87"/>
      <c r="Q38" s="87"/>
      <c r="R38" s="88"/>
      <c r="S38" s="86"/>
      <c r="T38" s="86"/>
      <c r="U38" s="86"/>
      <c r="V38" s="89"/>
      <c r="W38" s="23">
        <f t="shared" si="0"/>
        <v>0</v>
      </c>
      <c r="X38" s="23">
        <f t="shared" si="1"/>
        <v>0</v>
      </c>
      <c r="Y38" s="23"/>
    </row>
    <row r="39" spans="1:25" s="5" customFormat="1" ht="27" customHeight="1" x14ac:dyDescent="0.25">
      <c r="A39" s="23"/>
      <c r="B39" s="25">
        <v>13</v>
      </c>
      <c r="C39" s="72"/>
      <c r="D39" s="72"/>
      <c r="E39" s="84"/>
      <c r="F39" s="84"/>
      <c r="G39" s="84"/>
      <c r="H39" s="84"/>
      <c r="I39" s="84"/>
      <c r="J39" s="84"/>
      <c r="K39" s="84"/>
      <c r="L39" s="84"/>
      <c r="M39" s="84"/>
      <c r="N39" s="85"/>
      <c r="O39" s="86"/>
      <c r="P39" s="87"/>
      <c r="Q39" s="87"/>
      <c r="R39" s="88"/>
      <c r="S39" s="86"/>
      <c r="T39" s="86"/>
      <c r="U39" s="86"/>
      <c r="V39" s="89"/>
      <c r="W39" s="23">
        <f t="shared" si="0"/>
        <v>0</v>
      </c>
      <c r="X39" s="23">
        <f t="shared" si="1"/>
        <v>0</v>
      </c>
      <c r="Y39" s="23"/>
    </row>
    <row r="40" spans="1:25" s="5" customFormat="1" ht="27" customHeight="1" x14ac:dyDescent="0.25">
      <c r="A40" s="23"/>
      <c r="B40" s="25">
        <v>14</v>
      </c>
      <c r="C40" s="72"/>
      <c r="D40" s="72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6"/>
      <c r="P40" s="87"/>
      <c r="Q40" s="87"/>
      <c r="R40" s="88"/>
      <c r="S40" s="86"/>
      <c r="T40" s="86"/>
      <c r="U40" s="86"/>
      <c r="V40" s="89"/>
      <c r="W40" s="23">
        <f t="shared" si="0"/>
        <v>0</v>
      </c>
      <c r="X40" s="23">
        <f t="shared" si="1"/>
        <v>0</v>
      </c>
      <c r="Y40" s="23"/>
    </row>
    <row r="41" spans="1:25" s="5" customFormat="1" ht="27" customHeight="1" x14ac:dyDescent="0.25">
      <c r="A41" s="23"/>
      <c r="B41" s="25">
        <v>15</v>
      </c>
      <c r="C41" s="72"/>
      <c r="D41" s="72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6"/>
      <c r="P41" s="87"/>
      <c r="Q41" s="87"/>
      <c r="R41" s="88"/>
      <c r="S41" s="86"/>
      <c r="T41" s="86"/>
      <c r="U41" s="86"/>
      <c r="V41" s="89"/>
      <c r="W41" s="23">
        <f t="shared" si="0"/>
        <v>0</v>
      </c>
      <c r="X41" s="23">
        <f t="shared" si="1"/>
        <v>0</v>
      </c>
      <c r="Y41" s="23"/>
    </row>
    <row r="42" spans="1:25" ht="15.75" thickBot="1" x14ac:dyDescent="0.3">
      <c r="A42" s="11"/>
      <c r="B42" s="11"/>
      <c r="C42" s="11"/>
      <c r="D42" s="11"/>
      <c r="E42" s="11"/>
      <c r="F42" s="11"/>
      <c r="G42" s="12"/>
      <c r="H42" s="12"/>
      <c r="I42" s="12"/>
      <c r="J42" s="12"/>
      <c r="K42" s="12"/>
      <c r="L42" s="12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7" customFormat="1" ht="60.75" customHeight="1" thickBot="1" x14ac:dyDescent="0.3">
      <c r="A43" s="16"/>
      <c r="B43" s="16"/>
      <c r="C43" s="106" t="s">
        <v>44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8"/>
      <c r="W43" s="16"/>
      <c r="X43" s="16"/>
      <c r="Y43" s="16"/>
    </row>
  </sheetData>
  <sheetProtection algorithmName="SHA-512" hashValue="FyKSAU4w3eUBIwxzdhAjLe5OvG5I5SLpyRxOzLfk2Mrp8WNiTqZNEe2II8HqyqX8iL0XLgkpP4DsB4iWt8XMUw==" saltValue="FbZ5cafMhPWfuHtZlmUW7w==" spinCount="100000" sheet="1" selectLockedCells="1"/>
  <mergeCells count="34">
    <mergeCell ref="B8:M8"/>
    <mergeCell ref="C2:D2"/>
    <mergeCell ref="C3:D3"/>
    <mergeCell ref="C4:D4"/>
    <mergeCell ref="C6:D6"/>
    <mergeCell ref="C7:D7"/>
    <mergeCell ref="O2:Q2"/>
    <mergeCell ref="O3:Q3"/>
    <mergeCell ref="O4:Q4"/>
    <mergeCell ref="O6:Q6"/>
    <mergeCell ref="O7:Q7"/>
    <mergeCell ref="E19:L19"/>
    <mergeCell ref="C14:V14"/>
    <mergeCell ref="S17:U17"/>
    <mergeCell ref="D9:M10"/>
    <mergeCell ref="C11:N12"/>
    <mergeCell ref="P9:V9"/>
    <mergeCell ref="P11:V12"/>
    <mergeCell ref="S22:U22"/>
    <mergeCell ref="C43:V43"/>
    <mergeCell ref="C19:D19"/>
    <mergeCell ref="V16:W16"/>
    <mergeCell ref="V17:W17"/>
    <mergeCell ref="V18:W18"/>
    <mergeCell ref="V19:W19"/>
    <mergeCell ref="S16:U16"/>
    <mergeCell ref="C22:D22"/>
    <mergeCell ref="F22:N22"/>
    <mergeCell ref="S20:U20"/>
    <mergeCell ref="S21:U21"/>
    <mergeCell ref="F21:N21"/>
    <mergeCell ref="C21:D21"/>
    <mergeCell ref="E18:L18"/>
    <mergeCell ref="C18:D18"/>
  </mergeCells>
  <phoneticPr fontId="1" type="noConversion"/>
  <hyperlinks>
    <hyperlink ref="C7" r:id="rId1" xr:uid="{00000000-0004-0000-0000-000000000000}"/>
    <hyperlink ref="O7" r:id="rId2" xr:uid="{00000000-0004-0000-0000-000001000000}"/>
    <hyperlink ref="C3:D3" r:id="rId3" display="Hotel Leonardo da Vinci - Erba" xr:uid="{F0EE8A47-DE2F-403C-B0AB-F6067A06FFFF}"/>
    <hyperlink ref="O3:Q3" r:id="rId4" display="Hotel Leonardo da Vinci - Erba" xr:uid="{9EB46A42-D288-42D2-AFFC-32AF5AEB34D4}"/>
  </hyperlinks>
  <pageMargins left="0.19685039370078741" right="0.19685039370078741" top="0.31496062992125984" bottom="0.19685039370078741" header="0.31496062992125984" footer="0.19685039370078741"/>
  <pageSetup paperSize="9" scale="45" orientation="landscape" r:id="rId5"/>
  <headerFooter>
    <oddFooter>&amp;CPagina &amp;P &amp; di &amp;N  &amp;D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Loris Bellini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Supporto</dc:creator>
  <cp:lastModifiedBy>Utente</cp:lastModifiedBy>
  <cp:lastPrinted>2017-04-18T08:09:49Z</cp:lastPrinted>
  <dcterms:created xsi:type="dcterms:W3CDTF">2014-04-17T11:06:15Z</dcterms:created>
  <dcterms:modified xsi:type="dcterms:W3CDTF">2022-01-05T08:58:56Z</dcterms:modified>
</cp:coreProperties>
</file>